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Pricing\"/>
    </mc:Choice>
  </mc:AlternateContent>
  <bookViews>
    <workbookView xWindow="0" yWindow="0" windowWidth="28800" windowHeight="12735"/>
  </bookViews>
  <sheets>
    <sheet name="APCD Pricin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4" l="1"/>
  <c r="V8" i="4"/>
  <c r="V9" i="4"/>
  <c r="V10" i="4"/>
  <c r="V6" i="4"/>
  <c r="W6" i="4" l="1"/>
  <c r="W7" i="4" l="1"/>
  <c r="W8" i="4"/>
  <c r="W9" i="4"/>
  <c r="W10" i="4"/>
  <c r="V30" i="4" l="1"/>
  <c r="V31" i="4" l="1"/>
  <c r="V29" i="4"/>
  <c r="V28" i="4"/>
  <c r="V27" i="4"/>
  <c r="V26" i="4"/>
  <c r="V25" i="4"/>
  <c r="U17" i="4" l="1"/>
  <c r="V17" i="4" s="1"/>
  <c r="U16" i="4"/>
  <c r="V16" i="4" s="1"/>
  <c r="U15" i="4"/>
  <c r="V15" i="4" s="1"/>
  <c r="U14" i="4"/>
  <c r="V14" i="4" s="1"/>
  <c r="AA10" i="4"/>
  <c r="Y10" i="4"/>
  <c r="AA9" i="4"/>
  <c r="Y9" i="4"/>
  <c r="AA8" i="4"/>
  <c r="Y8" i="4"/>
  <c r="AA7" i="4"/>
  <c r="Y7" i="4"/>
  <c r="AA6" i="4"/>
  <c r="Y6" i="4"/>
  <c r="AB10" i="4" l="1"/>
  <c r="AB7" i="4"/>
  <c r="AB6" i="4"/>
  <c r="AB8" i="4"/>
  <c r="AB9" i="4"/>
  <c r="V18" i="4"/>
  <c r="V11" i="4" l="1"/>
  <c r="V34" i="4" s="1"/>
  <c r="V36" i="4" l="1"/>
  <c r="W2" i="4" s="1"/>
</calcChain>
</file>

<file path=xl/sharedStrings.xml><?xml version="1.0" encoding="utf-8"?>
<sst xmlns="http://schemas.openxmlformats.org/spreadsheetml/2006/main" count="73" uniqueCount="45">
  <si>
    <t>Data Files</t>
  </si>
  <si>
    <t xml:space="preserve">Member/Enrollment </t>
  </si>
  <si>
    <t>Medical Claims and claim lines</t>
  </si>
  <si>
    <t>Pharmacy Claims and claim lines</t>
  </si>
  <si>
    <t>Dental Claims and claim lines</t>
  </si>
  <si>
    <t>Provider data</t>
  </si>
  <si>
    <t>Price/Year</t>
  </si>
  <si>
    <t>Total</t>
  </si>
  <si>
    <t>Standard</t>
  </si>
  <si>
    <t>Total Years*Price/Year</t>
  </si>
  <si>
    <t>Standard Subset</t>
  </si>
  <si>
    <t>Add-on</t>
  </si>
  <si>
    <t>Price</t>
  </si>
  <si>
    <t>Year Total</t>
  </si>
  <si>
    <t>Add-on Total</t>
  </si>
  <si>
    <t>Total Add-on Price</t>
  </si>
  <si>
    <t>Total Data Files Price</t>
  </si>
  <si>
    <t>Total Qty/Year*Price</t>
  </si>
  <si>
    <t xml:space="preserve">Custom Programming </t>
  </si>
  <si>
    <t xml:space="preserve">Collision Probability Model </t>
  </si>
  <si>
    <t>Custom Total</t>
  </si>
  <si>
    <r>
      <t xml:space="preserve">Enrollee/Claims Linking 
</t>
    </r>
    <r>
      <rPr>
        <i/>
        <sz val="11"/>
        <color theme="1"/>
        <rFont val="Calibri"/>
        <family val="2"/>
        <scheme val="minor"/>
      </rPr>
      <t>(Unless pricing multiple requests, quantity = 1)</t>
    </r>
  </si>
  <si>
    <r>
      <t xml:space="preserve">Concurrent Users for Hosted Systems
</t>
    </r>
    <r>
      <rPr>
        <i/>
        <sz val="11"/>
        <color theme="1"/>
        <rFont val="Calibri"/>
        <family val="2"/>
        <scheme val="minor"/>
      </rPr>
      <t>(Indicate the number of additional users requiring hosted access.  The first user is free.)</t>
    </r>
  </si>
  <si>
    <r>
      <t xml:space="preserve">HIOS ID Append
</t>
    </r>
    <r>
      <rPr>
        <i/>
        <sz val="11"/>
        <color theme="1"/>
        <rFont val="Calibri"/>
        <family val="2"/>
        <scheme val="minor"/>
      </rPr>
      <t>(Indicate the number of years requiring append.)</t>
    </r>
  </si>
  <si>
    <r>
      <t xml:space="preserve">Technical Support Package
</t>
    </r>
    <r>
      <rPr>
        <i/>
        <sz val="11"/>
        <color theme="1"/>
        <rFont val="Calibri"/>
        <family val="2"/>
        <scheme val="minor"/>
      </rPr>
      <t>(Indicate the number of 5 hour technical support packages required)</t>
    </r>
  </si>
  <si>
    <r>
      <t xml:space="preserve">Individual Data Request Components
</t>
    </r>
    <r>
      <rPr>
        <i/>
        <sz val="11"/>
        <color theme="1"/>
        <rFont val="Calibri"/>
        <family val="2"/>
        <scheme val="minor"/>
      </rPr>
      <t>(Insert 1 in each cell representing requested data.  Price will automatically calculate.)</t>
    </r>
  </si>
  <si>
    <r>
      <t>Custom Solutions</t>
    </r>
    <r>
      <rPr>
        <sz val="11"/>
        <color theme="1"/>
        <rFont val="Calibri"/>
        <family val="2"/>
        <scheme val="minor"/>
      </rPr>
      <t xml:space="preserve"> (From time/effort estimate calcualted separately)</t>
    </r>
  </si>
  <si>
    <t>Total Price Estimate</t>
  </si>
  <si>
    <t>Total Data Request Price Estimate</t>
  </si>
  <si>
    <t>Student Discount (Arkansas Students = 50%; Non-Arkansas Students = 25%)</t>
  </si>
  <si>
    <t>Data Requester:</t>
  </si>
  <si>
    <t>Data Request Name:</t>
  </si>
  <si>
    <t>All</t>
  </si>
  <si>
    <t>Qty (based on # of years)</t>
  </si>
  <si>
    <t>Date</t>
  </si>
  <si>
    <t>Non-Claims-Based Data Linkage - ADH Vital Statistics Birth Certificate Data</t>
  </si>
  <si>
    <t>Non-Claims-Based Data Linkage - ADH Vital Statistics Death Certificate Data</t>
  </si>
  <si>
    <t>Non-Claims-Based Data Linkage - ADH Inpatient Hospital Discharge Data for Uninsured/Self-Pay</t>
  </si>
  <si>
    <t>Non-Claims-Based Data Linkage - ADH Emergency Department Data for Uninsured/Self-Pay</t>
  </si>
  <si>
    <t>Non-Claims-Based Data Linkage - ADH Cancer Registry Data</t>
  </si>
  <si>
    <t>Non-Claims-Based Data Linkage - Arkansas Workers Compensation Data</t>
  </si>
  <si>
    <t>Non-Claims-Based Data Linkages</t>
  </si>
  <si>
    <t>Data Request Price Estimate (sum of Data Files, Add-ons, Specialty Single Use Universes , Custom Solutions, Non-Claims-Based Data Linkages)</t>
  </si>
  <si>
    <t>Min. Price 
(10 hours @ $110/hour)</t>
  </si>
  <si>
    <t>Non-Claims-Based Data Linkage - ADH Medical Marijuana Cardholder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</si>
</sst>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4" fontId="0" fillId="0" borderId="0" xfId="0" applyNumberFormat="1"/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44" fontId="3" fillId="0" borderId="2" xfId="1" applyFont="1" applyBorder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44" fontId="0" fillId="3" borderId="0" xfId="1" applyFont="1" applyFill="1" applyProtection="1"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Protection="1">
      <protection locked="0"/>
    </xf>
    <xf numFmtId="9" fontId="0" fillId="0" borderId="13" xfId="2" applyFont="1" applyBorder="1" applyProtection="1">
      <protection locked="0"/>
    </xf>
    <xf numFmtId="0" fontId="2" fillId="0" borderId="2" xfId="0" applyFont="1" applyBorder="1" applyAlignment="1" applyProtection="1">
      <alignment horizontal="right"/>
    </xf>
    <xf numFmtId="44" fontId="0" fillId="0" borderId="15" xfId="1" applyFont="1" applyBorder="1" applyProtection="1"/>
    <xf numFmtId="44" fontId="0" fillId="0" borderId="1" xfId="1" applyFont="1" applyBorder="1" applyProtection="1"/>
    <xf numFmtId="0" fontId="0" fillId="2" borderId="15" xfId="0" applyFill="1" applyBorder="1" applyProtection="1"/>
    <xf numFmtId="0" fontId="0" fillId="2" borderId="1" xfId="0" applyFill="1" applyBorder="1" applyProtection="1"/>
    <xf numFmtId="0" fontId="2" fillId="0" borderId="2" xfId="0" applyFont="1" applyBorder="1" applyAlignment="1" applyProtection="1">
      <alignment horizontal="left" indent="1"/>
    </xf>
    <xf numFmtId="0" fontId="0" fillId="0" borderId="16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44" fontId="5" fillId="0" borderId="15" xfId="1" applyFont="1" applyBorder="1" applyProtection="1"/>
    <xf numFmtId="0" fontId="2" fillId="4" borderId="2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right"/>
    </xf>
    <xf numFmtId="0" fontId="2" fillId="4" borderId="2" xfId="0" applyFont="1" applyFill="1" applyBorder="1" applyProtection="1"/>
    <xf numFmtId="0" fontId="4" fillId="4" borderId="2" xfId="0" applyFont="1" applyFill="1" applyBorder="1" applyProtection="1"/>
    <xf numFmtId="0" fontId="2" fillId="4" borderId="2" xfId="0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textRotation="90"/>
    </xf>
    <xf numFmtId="44" fontId="2" fillId="4" borderId="2" xfId="0" applyNumberFormat="1" applyFont="1" applyFill="1" applyBorder="1" applyProtection="1"/>
    <xf numFmtId="0" fontId="0" fillId="5" borderId="1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" xfId="0" applyFill="1" applyBorder="1" applyProtection="1">
      <protection locked="0"/>
    </xf>
    <xf numFmtId="44" fontId="4" fillId="0" borderId="19" xfId="0" applyNumberFormat="1" applyFont="1" applyBorder="1" applyProtection="1">
      <protection locked="0" hidden="1"/>
    </xf>
    <xf numFmtId="44" fontId="4" fillId="0" borderId="2" xfId="0" applyNumberFormat="1" applyFont="1" applyBorder="1" applyProtection="1"/>
    <xf numFmtId="44" fontId="3" fillId="0" borderId="2" xfId="1" applyFont="1" applyBorder="1" applyProtection="1"/>
    <xf numFmtId="0" fontId="0" fillId="3" borderId="0" xfId="0" applyFill="1" applyAlignment="1" applyProtection="1">
      <alignment horizontal="right"/>
    </xf>
    <xf numFmtId="44" fontId="0" fillId="3" borderId="0" xfId="1" applyFont="1" applyFill="1" applyProtection="1"/>
    <xf numFmtId="44" fontId="0" fillId="0" borderId="14" xfId="0" applyNumberFormat="1" applyFont="1" applyBorder="1" applyProtection="1"/>
    <xf numFmtId="44" fontId="0" fillId="0" borderId="15" xfId="0" applyNumberFormat="1" applyBorder="1" applyProtection="1"/>
    <xf numFmtId="44" fontId="0" fillId="0" borderId="14" xfId="0" applyNumberFormat="1" applyBorder="1" applyProtection="1"/>
    <xf numFmtId="44" fontId="0" fillId="0" borderId="1" xfId="0" applyNumberFormat="1" applyBorder="1" applyProtection="1"/>
    <xf numFmtId="44" fontId="0" fillId="0" borderId="5" xfId="0" applyNumberFormat="1" applyBorder="1" applyProtection="1"/>
    <xf numFmtId="44" fontId="0" fillId="0" borderId="13" xfId="0" applyNumberFormat="1" applyBorder="1" applyProtection="1"/>
    <xf numFmtId="0" fontId="0" fillId="5" borderId="15" xfId="0" applyFill="1" applyBorder="1" applyProtection="1"/>
    <xf numFmtId="0" fontId="0" fillId="6" borderId="15" xfId="0" applyFill="1" applyBorder="1" applyProtection="1"/>
    <xf numFmtId="14" fontId="4" fillId="0" borderId="2" xfId="0" applyNumberFormat="1" applyFont="1" applyBorder="1" applyProtection="1">
      <protection locked="0"/>
    </xf>
    <xf numFmtId="0" fontId="3" fillId="0" borderId="17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2" fillId="4" borderId="17" xfId="0" applyFont="1" applyFill="1" applyBorder="1" applyAlignment="1" applyProtection="1">
      <alignment horizontal="left" indent="1"/>
    </xf>
    <xf numFmtId="0" fontId="2" fillId="4" borderId="18" xfId="0" applyFont="1" applyFill="1" applyBorder="1" applyAlignment="1" applyProtection="1">
      <alignment horizontal="left" indent="1"/>
    </xf>
    <xf numFmtId="0" fontId="2" fillId="4" borderId="19" xfId="0" applyFont="1" applyFill="1" applyBorder="1" applyAlignment="1" applyProtection="1">
      <alignment horizontal="left" indent="1"/>
    </xf>
    <xf numFmtId="0" fontId="0" fillId="0" borderId="9" xfId="0" applyBorder="1" applyAlignment="1" applyProtection="1">
      <alignment horizontal="left" wrapText="1" indent="2"/>
    </xf>
    <xf numFmtId="0" fontId="0" fillId="0" borderId="10" xfId="0" applyBorder="1" applyAlignment="1" applyProtection="1">
      <alignment horizontal="left" indent="2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left" wrapText="1" indent="2"/>
    </xf>
    <xf numFmtId="0" fontId="0" fillId="0" borderId="29" xfId="0" applyBorder="1" applyAlignment="1" applyProtection="1">
      <alignment horizontal="left" indent="2"/>
    </xf>
    <xf numFmtId="0" fontId="3" fillId="0" borderId="26" xfId="0" applyFont="1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left" indent="2"/>
    </xf>
    <xf numFmtId="0" fontId="0" fillId="0" borderId="12" xfId="0" applyBorder="1" applyAlignment="1" applyProtection="1">
      <alignment horizontal="left" indent="2"/>
    </xf>
    <xf numFmtId="0" fontId="0" fillId="0" borderId="15" xfId="0" applyBorder="1" applyAlignment="1" applyProtection="1">
      <alignment horizontal="left" wrapText="1" indent="2"/>
    </xf>
    <xf numFmtId="0" fontId="2" fillId="4" borderId="22" xfId="0" applyFont="1" applyFill="1" applyBorder="1" applyAlignment="1" applyProtection="1"/>
    <xf numFmtId="0" fontId="2" fillId="4" borderId="23" xfId="0" applyFont="1" applyFill="1" applyBorder="1" applyAlignment="1" applyProtection="1"/>
    <xf numFmtId="0" fontId="2" fillId="4" borderId="24" xfId="0" applyFont="1" applyFill="1" applyBorder="1" applyAlignment="1" applyProtection="1"/>
    <xf numFmtId="0" fontId="4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4" fillId="0" borderId="30" xfId="0" applyFont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 indent="2"/>
    </xf>
    <xf numFmtId="0" fontId="0" fillId="0" borderId="21" xfId="0" applyBorder="1" applyAlignment="1" applyProtection="1">
      <alignment horizontal="left" indent="2"/>
    </xf>
    <xf numFmtId="0" fontId="0" fillId="0" borderId="6" xfId="0" applyBorder="1" applyAlignment="1" applyProtection="1">
      <alignment horizontal="left" indent="2"/>
    </xf>
    <xf numFmtId="0" fontId="0" fillId="0" borderId="7" xfId="0" applyBorder="1" applyAlignment="1" applyProtection="1">
      <alignment horizontal="left" indent="2"/>
    </xf>
    <xf numFmtId="0" fontId="2" fillId="4" borderId="17" xfId="0" applyFont="1" applyFill="1" applyBorder="1" applyAlignment="1" applyProtection="1">
      <alignment horizontal="left"/>
    </xf>
    <xf numFmtId="0" fontId="2" fillId="4" borderId="18" xfId="0" applyFont="1" applyFill="1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/>
    </xf>
    <xf numFmtId="0" fontId="0" fillId="0" borderId="16" xfId="0" applyFont="1" applyBorder="1" applyAlignment="1" applyProtection="1">
      <alignment horizontal="left" indent="2"/>
    </xf>
    <xf numFmtId="0" fontId="0" fillId="0" borderId="15" xfId="0" applyFont="1" applyBorder="1" applyAlignment="1" applyProtection="1">
      <alignment horizontal="left" indent="2"/>
    </xf>
    <xf numFmtId="0" fontId="0" fillId="0" borderId="1" xfId="0" applyBorder="1" applyAlignment="1" applyProtection="1">
      <alignment horizontal="left" wrapText="1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workbookViewId="0">
      <selection activeCell="S7" sqref="S7"/>
    </sheetView>
  </sheetViews>
  <sheetFormatPr defaultRowHeight="15" x14ac:dyDescent="0.25"/>
  <cols>
    <col min="1" max="1" width="56.5703125" customWidth="1"/>
    <col min="2" max="2" width="5" bestFit="1" customWidth="1"/>
    <col min="3" max="3" width="3.7109375" bestFit="1" customWidth="1"/>
    <col min="4" max="4" width="5" bestFit="1" customWidth="1"/>
    <col min="5" max="5" width="3.7109375" bestFit="1" customWidth="1"/>
    <col min="6" max="6" width="5" bestFit="1" customWidth="1"/>
    <col min="7" max="7" width="3.7109375" bestFit="1" customWidth="1"/>
    <col min="8" max="8" width="5" bestFit="1" customWidth="1"/>
    <col min="9" max="9" width="3.7109375" bestFit="1" customWidth="1"/>
    <col min="10" max="10" width="5" bestFit="1" customWidth="1"/>
    <col min="11" max="11" width="3.7109375" bestFit="1" customWidth="1"/>
    <col min="12" max="12" width="4.7109375" customWidth="1"/>
    <col min="13" max="13" width="3.7109375" bestFit="1" customWidth="1"/>
    <col min="14" max="15" width="3.7109375" customWidth="1"/>
    <col min="16" max="16" width="4" customWidth="1"/>
    <col min="17" max="17" width="3.7109375" customWidth="1"/>
    <col min="18" max="18" width="5.28515625" customWidth="1"/>
    <col min="19" max="19" width="4.7109375" customWidth="1"/>
    <col min="20" max="20" width="12.140625" customWidth="1"/>
    <col min="21" max="21" width="22" bestFit="1" customWidth="1"/>
    <col min="22" max="22" width="19.5703125" bestFit="1" customWidth="1"/>
    <col min="23" max="23" width="16" bestFit="1" customWidth="1"/>
    <col min="24" max="24" width="12" customWidth="1"/>
    <col min="25" max="25" width="11.28515625" customWidth="1"/>
    <col min="26" max="26" width="14.85546875" customWidth="1"/>
    <col min="27" max="27" width="11.7109375" customWidth="1"/>
    <col min="28" max="28" width="17.85546875" customWidth="1"/>
  </cols>
  <sheetData>
    <row r="1" spans="1:28" ht="25.5" customHeight="1" thickBot="1" x14ac:dyDescent="0.35">
      <c r="A1" s="23" t="s">
        <v>30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2"/>
      <c r="S1" s="2"/>
      <c r="V1" s="23" t="s">
        <v>34</v>
      </c>
      <c r="W1" s="44"/>
    </row>
    <row r="2" spans="1:28" ht="26.25" customHeight="1" thickBot="1" x14ac:dyDescent="0.35">
      <c r="A2" s="23" t="s">
        <v>31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2"/>
      <c r="S2" s="2"/>
      <c r="V2" s="23" t="s">
        <v>12</v>
      </c>
      <c r="W2" s="32">
        <f>V36</f>
        <v>0</v>
      </c>
    </row>
    <row r="3" spans="1:28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8" ht="81.75" thickBot="1" x14ac:dyDescent="0.3">
      <c r="A4" s="24" t="s">
        <v>25</v>
      </c>
      <c r="B4" s="25" t="s">
        <v>8</v>
      </c>
      <c r="C4" s="25" t="s">
        <v>10</v>
      </c>
      <c r="D4" s="25" t="s">
        <v>8</v>
      </c>
      <c r="E4" s="25" t="s">
        <v>10</v>
      </c>
      <c r="F4" s="25" t="s">
        <v>8</v>
      </c>
      <c r="G4" s="25" t="s">
        <v>10</v>
      </c>
      <c r="H4" s="25" t="s">
        <v>8</v>
      </c>
      <c r="I4" s="25" t="s">
        <v>10</v>
      </c>
      <c r="J4" s="25" t="s">
        <v>8</v>
      </c>
      <c r="K4" s="25" t="s">
        <v>10</v>
      </c>
      <c r="L4" s="25" t="s">
        <v>8</v>
      </c>
      <c r="M4" s="25" t="s">
        <v>10</v>
      </c>
      <c r="N4" s="25" t="s">
        <v>8</v>
      </c>
      <c r="O4" s="25" t="s">
        <v>10</v>
      </c>
      <c r="P4" s="25" t="s">
        <v>8</v>
      </c>
      <c r="Q4" s="25" t="s">
        <v>10</v>
      </c>
      <c r="R4" s="25" t="s">
        <v>8</v>
      </c>
      <c r="S4" s="25" t="s">
        <v>10</v>
      </c>
      <c r="T4" s="25" t="s">
        <v>8</v>
      </c>
      <c r="U4" s="25" t="s">
        <v>10</v>
      </c>
      <c r="V4" s="25" t="s">
        <v>8</v>
      </c>
      <c r="W4" s="25" t="s">
        <v>10</v>
      </c>
      <c r="X4" s="58" t="s">
        <v>8</v>
      </c>
      <c r="Y4" s="59"/>
      <c r="Z4" s="58" t="s">
        <v>10</v>
      </c>
      <c r="AA4" s="59"/>
      <c r="AB4" s="26"/>
    </row>
    <row r="5" spans="1:28" ht="15.75" thickBot="1" x14ac:dyDescent="0.3">
      <c r="A5" s="16" t="s">
        <v>0</v>
      </c>
      <c r="B5" s="60">
        <v>2013</v>
      </c>
      <c r="C5" s="61"/>
      <c r="D5" s="60">
        <v>2014</v>
      </c>
      <c r="E5" s="61"/>
      <c r="F5" s="60">
        <v>2015</v>
      </c>
      <c r="G5" s="61"/>
      <c r="H5" s="60">
        <v>2016</v>
      </c>
      <c r="I5" s="61"/>
      <c r="J5" s="60">
        <v>2017</v>
      </c>
      <c r="K5" s="61"/>
      <c r="L5" s="53">
        <v>2018</v>
      </c>
      <c r="M5" s="54"/>
      <c r="N5" s="53">
        <v>2019</v>
      </c>
      <c r="O5" s="54"/>
      <c r="P5" s="53">
        <v>2020</v>
      </c>
      <c r="Q5" s="54"/>
      <c r="R5" s="53">
        <v>2021</v>
      </c>
      <c r="S5" s="54"/>
      <c r="T5" s="53" t="s">
        <v>32</v>
      </c>
      <c r="U5" s="54"/>
      <c r="V5" s="11" t="s">
        <v>7</v>
      </c>
      <c r="W5" s="11" t="s">
        <v>7</v>
      </c>
      <c r="X5" s="11" t="s">
        <v>6</v>
      </c>
      <c r="Y5" s="11" t="s">
        <v>13</v>
      </c>
      <c r="Z5" s="11" t="s">
        <v>6</v>
      </c>
      <c r="AA5" s="11" t="s">
        <v>13</v>
      </c>
      <c r="AB5" s="11" t="s">
        <v>9</v>
      </c>
    </row>
    <row r="6" spans="1:28" x14ac:dyDescent="0.25">
      <c r="A6" s="17" t="s">
        <v>1</v>
      </c>
      <c r="B6" s="27">
        <v>0</v>
      </c>
      <c r="C6" s="29">
        <v>0</v>
      </c>
      <c r="D6" s="27">
        <v>0</v>
      </c>
      <c r="E6" s="29">
        <v>0</v>
      </c>
      <c r="F6" s="27">
        <v>0</v>
      </c>
      <c r="G6" s="29">
        <v>0</v>
      </c>
      <c r="H6" s="27">
        <v>0</v>
      </c>
      <c r="I6" s="29">
        <v>0</v>
      </c>
      <c r="J6" s="27">
        <v>0</v>
      </c>
      <c r="K6" s="29">
        <v>0</v>
      </c>
      <c r="L6" s="27">
        <v>0</v>
      </c>
      <c r="M6" s="29">
        <v>0</v>
      </c>
      <c r="N6" s="27">
        <v>0</v>
      </c>
      <c r="O6" s="29">
        <v>0</v>
      </c>
      <c r="P6" s="27">
        <v>0</v>
      </c>
      <c r="Q6" s="29">
        <v>0</v>
      </c>
      <c r="R6" s="27">
        <v>0</v>
      </c>
      <c r="S6" s="29">
        <v>0</v>
      </c>
      <c r="T6" s="14"/>
      <c r="U6" s="14"/>
      <c r="V6" s="42">
        <f>B6+D6+F6+H6+J6+L6+N6+R6+P6</f>
        <v>0</v>
      </c>
      <c r="W6" s="43">
        <f>C6+E6+G6+I6+K6+M6+O6+Q6+S6</f>
        <v>0</v>
      </c>
      <c r="X6" s="12">
        <v>2800</v>
      </c>
      <c r="Y6" s="12">
        <f t="shared" ref="Y6:Y10" si="0">V6*X6</f>
        <v>0</v>
      </c>
      <c r="Z6" s="12">
        <v>3800</v>
      </c>
      <c r="AA6" s="12">
        <f t="shared" ref="AA6:AA10" si="1">W6*Z6</f>
        <v>0</v>
      </c>
      <c r="AB6" s="38">
        <f t="shared" ref="AB6:AB10" si="2">Y6+AA6</f>
        <v>0</v>
      </c>
    </row>
    <row r="7" spans="1:28" x14ac:dyDescent="0.25">
      <c r="A7" s="18" t="s">
        <v>2</v>
      </c>
      <c r="B7" s="28">
        <v>0</v>
      </c>
      <c r="C7" s="30">
        <v>0</v>
      </c>
      <c r="D7" s="28">
        <v>0</v>
      </c>
      <c r="E7" s="30">
        <v>0</v>
      </c>
      <c r="F7" s="28">
        <v>0</v>
      </c>
      <c r="G7" s="30">
        <v>0</v>
      </c>
      <c r="H7" s="28">
        <v>0</v>
      </c>
      <c r="I7" s="30">
        <v>0</v>
      </c>
      <c r="J7" s="28">
        <v>0</v>
      </c>
      <c r="K7" s="30">
        <v>0</v>
      </c>
      <c r="L7" s="28">
        <v>0</v>
      </c>
      <c r="M7" s="30">
        <v>0</v>
      </c>
      <c r="N7" s="28">
        <v>0</v>
      </c>
      <c r="O7" s="30">
        <v>0</v>
      </c>
      <c r="P7" s="28">
        <v>0</v>
      </c>
      <c r="Q7" s="30">
        <v>0</v>
      </c>
      <c r="R7" s="28">
        <v>0</v>
      </c>
      <c r="S7" s="30">
        <v>0</v>
      </c>
      <c r="T7" s="15"/>
      <c r="U7" s="15"/>
      <c r="V7" s="42">
        <f t="shared" ref="V7:V10" si="3">B7+D7+F7+H7+J7+L7+N7+R7+P7</f>
        <v>0</v>
      </c>
      <c r="W7" s="43">
        <f>C7+E7+G7+I7+K7+M7+O7+S7</f>
        <v>0</v>
      </c>
      <c r="X7" s="12">
        <v>2800</v>
      </c>
      <c r="Y7" s="13">
        <f t="shared" si="0"/>
        <v>0</v>
      </c>
      <c r="Z7" s="12">
        <v>3800</v>
      </c>
      <c r="AA7" s="13">
        <f t="shared" si="1"/>
        <v>0</v>
      </c>
      <c r="AB7" s="40">
        <f t="shared" si="2"/>
        <v>0</v>
      </c>
    </row>
    <row r="8" spans="1:28" x14ac:dyDescent="0.25">
      <c r="A8" s="18" t="s">
        <v>3</v>
      </c>
      <c r="B8" s="28">
        <v>0</v>
      </c>
      <c r="C8" s="30">
        <v>0</v>
      </c>
      <c r="D8" s="28">
        <v>0</v>
      </c>
      <c r="E8" s="30">
        <v>0</v>
      </c>
      <c r="F8" s="28">
        <v>0</v>
      </c>
      <c r="G8" s="30">
        <v>0</v>
      </c>
      <c r="H8" s="28">
        <v>0</v>
      </c>
      <c r="I8" s="30">
        <v>0</v>
      </c>
      <c r="J8" s="28">
        <v>0</v>
      </c>
      <c r="K8" s="30">
        <v>0</v>
      </c>
      <c r="L8" s="28">
        <v>0</v>
      </c>
      <c r="M8" s="30">
        <v>0</v>
      </c>
      <c r="N8" s="28">
        <v>0</v>
      </c>
      <c r="O8" s="30">
        <v>0</v>
      </c>
      <c r="P8" s="28">
        <v>0</v>
      </c>
      <c r="Q8" s="30">
        <v>0</v>
      </c>
      <c r="R8" s="28">
        <v>0</v>
      </c>
      <c r="S8" s="30">
        <v>0</v>
      </c>
      <c r="T8" s="15"/>
      <c r="U8" s="15"/>
      <c r="V8" s="42">
        <f t="shared" si="3"/>
        <v>0</v>
      </c>
      <c r="W8" s="43">
        <f>C8+E8+G8+I8+K8+M8+O8+S8</f>
        <v>0</v>
      </c>
      <c r="X8" s="12">
        <v>2800</v>
      </c>
      <c r="Y8" s="13">
        <f t="shared" si="0"/>
        <v>0</v>
      </c>
      <c r="Z8" s="12">
        <v>3800</v>
      </c>
      <c r="AA8" s="13">
        <f t="shared" si="1"/>
        <v>0</v>
      </c>
      <c r="AB8" s="40">
        <f t="shared" si="2"/>
        <v>0</v>
      </c>
    </row>
    <row r="9" spans="1:28" x14ac:dyDescent="0.25">
      <c r="A9" s="18" t="s">
        <v>4</v>
      </c>
      <c r="B9" s="28">
        <v>0</v>
      </c>
      <c r="C9" s="30">
        <v>0</v>
      </c>
      <c r="D9" s="28">
        <v>0</v>
      </c>
      <c r="E9" s="30">
        <v>0</v>
      </c>
      <c r="F9" s="28">
        <v>0</v>
      </c>
      <c r="G9" s="30">
        <v>0</v>
      </c>
      <c r="H9" s="28">
        <v>0</v>
      </c>
      <c r="I9" s="30">
        <v>0</v>
      </c>
      <c r="J9" s="28">
        <v>0</v>
      </c>
      <c r="K9" s="30">
        <v>0</v>
      </c>
      <c r="L9" s="28">
        <v>0</v>
      </c>
      <c r="M9" s="30">
        <v>0</v>
      </c>
      <c r="N9" s="28">
        <v>0</v>
      </c>
      <c r="O9" s="30">
        <v>0</v>
      </c>
      <c r="P9" s="28">
        <v>0</v>
      </c>
      <c r="Q9" s="30">
        <v>0</v>
      </c>
      <c r="R9" s="28">
        <v>0</v>
      </c>
      <c r="S9" s="30">
        <v>0</v>
      </c>
      <c r="T9" s="15"/>
      <c r="U9" s="15"/>
      <c r="V9" s="42">
        <f t="shared" si="3"/>
        <v>0</v>
      </c>
      <c r="W9" s="43">
        <f>C9+E9+G9+I9+K9+M9+O9+S9</f>
        <v>0</v>
      </c>
      <c r="X9" s="12">
        <v>2800</v>
      </c>
      <c r="Y9" s="13">
        <f t="shared" si="0"/>
        <v>0</v>
      </c>
      <c r="Z9" s="12">
        <v>3800</v>
      </c>
      <c r="AA9" s="13">
        <f t="shared" si="1"/>
        <v>0</v>
      </c>
      <c r="AB9" s="40">
        <f t="shared" si="2"/>
        <v>0</v>
      </c>
    </row>
    <row r="10" spans="1:28" ht="15.75" thickBot="1" x14ac:dyDescent="0.3">
      <c r="A10" s="18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8">
        <v>0</v>
      </c>
      <c r="U10" s="30">
        <v>0</v>
      </c>
      <c r="V10" s="42">
        <f t="shared" si="3"/>
        <v>0</v>
      </c>
      <c r="W10" s="43">
        <f>C10+E10+G10+I10+K10+M10+O10+S10</f>
        <v>0</v>
      </c>
      <c r="X10" s="19">
        <v>3000</v>
      </c>
      <c r="Y10" s="13">
        <f t="shared" si="0"/>
        <v>0</v>
      </c>
      <c r="Z10" s="12">
        <v>4000</v>
      </c>
      <c r="AA10" s="13">
        <f t="shared" si="1"/>
        <v>0</v>
      </c>
      <c r="AB10" s="40">
        <f t="shared" si="2"/>
        <v>0</v>
      </c>
    </row>
    <row r="11" spans="1:28" ht="15.75" thickBot="1" x14ac:dyDescent="0.3">
      <c r="A11" s="45" t="s">
        <v>16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33">
        <f>AB6+AB7+AB8+AB9+AB10</f>
        <v>0</v>
      </c>
    </row>
    <row r="12" spans="1:28" ht="6" customHeight="1" thickBo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spans="1:28" ht="33" customHeight="1" thickBot="1" x14ac:dyDescent="0.3">
      <c r="A13" s="48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0" t="s">
        <v>33</v>
      </c>
      <c r="T13" s="21" t="s">
        <v>12</v>
      </c>
      <c r="U13" s="22" t="s">
        <v>14</v>
      </c>
      <c r="V13" s="21" t="s">
        <v>17</v>
      </c>
    </row>
    <row r="14" spans="1:28" ht="30.7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3">
        <v>0</v>
      </c>
      <c r="T14" s="12">
        <v>1500</v>
      </c>
      <c r="U14" s="37">
        <f>S14*T14</f>
        <v>0</v>
      </c>
      <c r="V14" s="38">
        <f>U14</f>
        <v>0</v>
      </c>
    </row>
    <row r="15" spans="1:28" ht="30.75" customHeight="1" x14ac:dyDescent="0.25">
      <c r="A15" s="62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4">
        <v>0</v>
      </c>
      <c r="T15" s="13">
        <v>500</v>
      </c>
      <c r="U15" s="39">
        <f>S15*T15</f>
        <v>0</v>
      </c>
      <c r="V15" s="40">
        <f>U15</f>
        <v>0</v>
      </c>
    </row>
    <row r="16" spans="1:28" ht="30" customHeight="1" x14ac:dyDescent="0.25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4">
        <v>0</v>
      </c>
      <c r="T16" s="13">
        <v>1200</v>
      </c>
      <c r="U16" s="39">
        <f>S16*T16</f>
        <v>0</v>
      </c>
      <c r="V16" s="40">
        <f>U16</f>
        <v>0</v>
      </c>
    </row>
    <row r="17" spans="1:22" ht="29.25" customHeight="1" thickBot="1" x14ac:dyDescent="0.3">
      <c r="A17" s="62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4">
        <v>0</v>
      </c>
      <c r="T17" s="13">
        <v>1000</v>
      </c>
      <c r="U17" s="39">
        <f>S17*T17</f>
        <v>0</v>
      </c>
      <c r="V17" s="41">
        <f>U17</f>
        <v>0</v>
      </c>
    </row>
    <row r="18" spans="1:22" ht="15.75" thickBot="1" x14ac:dyDescent="0.3">
      <c r="A18" s="64" t="s">
        <v>15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5">
        <f>V14+V15+V16+V17</f>
        <v>0</v>
      </c>
    </row>
    <row r="19" spans="1:22" ht="5.25" customHeight="1" thickBo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 ht="15.75" thickBot="1" x14ac:dyDescent="0.3">
      <c r="A20" s="76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21" t="s">
        <v>20</v>
      </c>
    </row>
    <row r="21" spans="1:22" x14ac:dyDescent="0.25">
      <c r="A21" s="79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80"/>
      <c r="V21" s="8">
        <v>0</v>
      </c>
    </row>
    <row r="22" spans="1:22" ht="15.75" thickBot="1" x14ac:dyDescent="0.3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9">
        <v>0</v>
      </c>
    </row>
    <row r="23" spans="1:22" ht="5.25" customHeight="1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ht="30.75" thickBot="1" x14ac:dyDescent="0.3">
      <c r="A24" s="70" t="s">
        <v>41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20" t="s">
        <v>33</v>
      </c>
      <c r="U24" s="20" t="s">
        <v>43</v>
      </c>
      <c r="V24" s="21" t="s">
        <v>17</v>
      </c>
    </row>
    <row r="25" spans="1:22" x14ac:dyDescent="0.25">
      <c r="A25" s="69" t="s">
        <v>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3">
        <v>0</v>
      </c>
      <c r="U25" s="12">
        <v>1100</v>
      </c>
      <c r="V25" s="38">
        <f t="shared" ref="V25:V31" si="4">T25*U25</f>
        <v>0</v>
      </c>
    </row>
    <row r="26" spans="1:22" x14ac:dyDescent="0.25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3">
        <v>0</v>
      </c>
      <c r="U26" s="12">
        <v>1100</v>
      </c>
      <c r="V26" s="38">
        <f t="shared" si="4"/>
        <v>0</v>
      </c>
    </row>
    <row r="27" spans="1:22" x14ac:dyDescent="0.25">
      <c r="A27" s="88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3">
        <v>0</v>
      </c>
      <c r="U27" s="12">
        <v>1100</v>
      </c>
      <c r="V27" s="38">
        <f t="shared" si="4"/>
        <v>0</v>
      </c>
    </row>
    <row r="28" spans="1:22" x14ac:dyDescent="0.25">
      <c r="A28" s="88" t="s">
        <v>38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3">
        <v>0</v>
      </c>
      <c r="U28" s="12">
        <v>1100</v>
      </c>
      <c r="V28" s="38">
        <f t="shared" si="4"/>
        <v>0</v>
      </c>
    </row>
    <row r="29" spans="1:22" x14ac:dyDescent="0.25">
      <c r="A29" s="88" t="s">
        <v>39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3">
        <v>0</v>
      </c>
      <c r="U29" s="12">
        <v>1100</v>
      </c>
      <c r="V29" s="38">
        <f t="shared" si="4"/>
        <v>0</v>
      </c>
    </row>
    <row r="30" spans="1:22" x14ac:dyDescent="0.25">
      <c r="A30" s="88" t="s">
        <v>44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3">
        <v>0</v>
      </c>
      <c r="U30" s="12">
        <v>1100</v>
      </c>
      <c r="V30" s="38">
        <f t="shared" si="4"/>
        <v>0</v>
      </c>
    </row>
    <row r="31" spans="1:22" x14ac:dyDescent="0.25">
      <c r="A31" s="88" t="s">
        <v>40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3">
        <v>0</v>
      </c>
      <c r="U31" s="12">
        <v>1100</v>
      </c>
      <c r="V31" s="38">
        <f t="shared" si="4"/>
        <v>0</v>
      </c>
    </row>
    <row r="32" spans="1:22" ht="5.25" customHeight="1" thickBo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3" ht="15.75" thickBot="1" x14ac:dyDescent="0.3">
      <c r="A33" s="83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</row>
    <row r="34" spans="1:23" x14ac:dyDescent="0.25">
      <c r="A34" s="86" t="s">
        <v>42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36">
        <f>V11+V18+V21+V22+V25+V26+V27+V28+V29+V31+V30</f>
        <v>0</v>
      </c>
    </row>
    <row r="35" spans="1:23" ht="15.75" thickBot="1" x14ac:dyDescent="0.3">
      <c r="A35" s="67" t="s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0">
        <v>0</v>
      </c>
      <c r="W35" s="1"/>
    </row>
    <row r="36" spans="1:23" ht="19.5" thickBot="1" x14ac:dyDescent="0.35">
      <c r="A36" s="73" t="s">
        <v>28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31">
        <f>SUM(V34-(V34*V35))</f>
        <v>0</v>
      </c>
      <c r="W36" s="1"/>
    </row>
  </sheetData>
  <sheetProtection selectLockedCells="1"/>
  <mergeCells count="36">
    <mergeCell ref="A36:U36"/>
    <mergeCell ref="A20:U20"/>
    <mergeCell ref="A21:U21"/>
    <mergeCell ref="A22:U22"/>
    <mergeCell ref="A33:V33"/>
    <mergeCell ref="A34:U34"/>
    <mergeCell ref="A31:S31"/>
    <mergeCell ref="A29:S29"/>
    <mergeCell ref="A28:S28"/>
    <mergeCell ref="A27:S27"/>
    <mergeCell ref="A26:S26"/>
    <mergeCell ref="A30:S30"/>
    <mergeCell ref="A15:R15"/>
    <mergeCell ref="A16:R16"/>
    <mergeCell ref="A17:R17"/>
    <mergeCell ref="A18:U18"/>
    <mergeCell ref="A35:U35"/>
    <mergeCell ref="A25:S25"/>
    <mergeCell ref="A24:S24"/>
    <mergeCell ref="Z4:AA4"/>
    <mergeCell ref="B5:C5"/>
    <mergeCell ref="D5:E5"/>
    <mergeCell ref="F5:G5"/>
    <mergeCell ref="H5:I5"/>
    <mergeCell ref="J5:K5"/>
    <mergeCell ref="T5:U5"/>
    <mergeCell ref="R5:S5"/>
    <mergeCell ref="N5:O5"/>
    <mergeCell ref="X4:Y4"/>
    <mergeCell ref="A11:U11"/>
    <mergeCell ref="A13:R13"/>
    <mergeCell ref="A14:R14"/>
    <mergeCell ref="L5:M5"/>
    <mergeCell ref="B1:Q1"/>
    <mergeCell ref="B2:Q2"/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APCD Pricing</vt:lpstr>
    </vt:vector>
  </TitlesOfParts>
  <Company>UAMS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Money, Kenley</dc:creator>
  <cp:lastModifiedBy>Money, Kenley</cp:lastModifiedBy>
  <dcterms:created xsi:type="dcterms:W3CDTF">2018-06-06T13:20:12Z</dcterms:created>
  <dcterms:modified xsi:type="dcterms:W3CDTF">2022-03-31T15:01:45Z</dcterms:modified>
</cp:coreProperties>
</file>